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tii utile" sheetId="1" r:id="rId4"/>
    <sheet state="visible" name="luna" sheetId="2" r:id="rId5"/>
  </sheets>
  <definedNames/>
  <calcPr/>
  <extLst>
    <ext uri="GoogleSheetsCustomDataVersion2">
      <go:sheetsCustomData xmlns:go="http://customooxmlschemas.google.com/" r:id="rId6" roundtripDataChecksum="rFSS738YqLyovBxsp4u2AGU4iuNaH9G8ICZohjIMA4E="/>
    </ext>
  </extLst>
</workbook>
</file>

<file path=xl/sharedStrings.xml><?xml version="1.0" encoding="utf-8"?>
<sst xmlns="http://schemas.openxmlformats.org/spreadsheetml/2006/main" count="75" uniqueCount="53">
  <si>
    <t>Utilitatea statului de plată</t>
  </si>
  <si>
    <t>Statul de plată este documentul oficial prin care se centralizează toate drepturile salariale ale angajaților pentru o anumită perioadă de lucru. Acesta include salariul de bază, sporurile, reținerile, contribuțiile și salariul net de plată.</t>
  </si>
  <si>
    <t>Când se completează statul de plată</t>
  </si>
  <si>
    <t>Statul de plată se completează lunar, pentru fiecare lună în care există activitate salarială, înainte de efectuarea plății salariilor.</t>
  </si>
  <si>
    <t>Se întocmește dupa închiderea pontajului</t>
  </si>
  <si>
    <r>
      <rPr>
        <rFont val="Calibri"/>
        <color rgb="FF0000FF"/>
        <sz val="11.0"/>
        <u/>
      </rPr>
      <t xml:space="preserve">© </t>
    </r>
    <r>
      <rPr>
        <rFont val="Calibri"/>
        <color rgb="FF1155CC"/>
        <sz val="11.0"/>
        <u/>
      </rPr>
      <t>Fundația pentru Dezvoltarea Societății Civile</t>
    </r>
  </si>
  <si>
    <t xml:space="preserve">Denumire organizatie </t>
  </si>
  <si>
    <t>STAT DE SALARII</t>
  </si>
  <si>
    <t>Salariati</t>
  </si>
  <si>
    <t/>
  </si>
  <si>
    <t>Denumire proiect</t>
  </si>
  <si>
    <t>Calcul salariu</t>
  </si>
  <si>
    <t>Angajator</t>
  </si>
  <si>
    <t>Nr</t>
  </si>
  <si>
    <t>Nume</t>
  </si>
  <si>
    <t>1 Norma</t>
  </si>
  <si>
    <t>2 S.  incadrare</t>
  </si>
  <si>
    <t>5 Ore supl</t>
  </si>
  <si>
    <t>8 Zile C Odihna + C Special</t>
  </si>
  <si>
    <t>11 Zile compens CO</t>
  </si>
  <si>
    <t>16 Pensie</t>
  </si>
  <si>
    <t>19 Venit net</t>
  </si>
  <si>
    <t>21 Baza calc</t>
  </si>
  <si>
    <t>24 Avans</t>
  </si>
  <si>
    <t>Supl CAS</t>
  </si>
  <si>
    <t>CAM</t>
  </si>
  <si>
    <t>3 Zile/ore lucrate</t>
  </si>
  <si>
    <t>6 Ore weekend</t>
  </si>
  <si>
    <t>9 Zile CM Firma</t>
  </si>
  <si>
    <t>12 Z  nelucr</t>
  </si>
  <si>
    <t>13 Prima</t>
  </si>
  <si>
    <t>17 Somaj</t>
  </si>
  <si>
    <t>20 Deduc.</t>
  </si>
  <si>
    <t>22 Impozit</t>
  </si>
  <si>
    <t>25 Retineri si c. facultative</t>
  </si>
  <si>
    <t>Sipl CASS</t>
  </si>
  <si>
    <t>Crt</t>
  </si>
  <si>
    <t>Prenume</t>
  </si>
  <si>
    <t>4 Zile/ore suplimentare recuperate (ca libere platite)</t>
  </si>
  <si>
    <t>7 Ore noapte</t>
  </si>
  <si>
    <t>10 Zile CM BASS</t>
  </si>
  <si>
    <t>14 Alte dr impozab</t>
  </si>
  <si>
    <t>15 Brut realizat</t>
  </si>
  <si>
    <t>18 Sanatate</t>
  </si>
  <si>
    <t>23 Sal net</t>
  </si>
  <si>
    <t>26 Rest de plata</t>
  </si>
  <si>
    <t>Total cost salarial</t>
  </si>
  <si>
    <t>Nume salariat 1</t>
  </si>
  <si>
    <t>Prenume salariat 1</t>
  </si>
  <si>
    <t>Nume salariat 2</t>
  </si>
  <si>
    <t>Prenume salariat 2</t>
  </si>
  <si>
    <t xml:space="preserve">TOTAL </t>
  </si>
  <si>
    <t>© Fundația pentru Dezvoltarea Societății Civile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</si>
</sst>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10409]#,##0;\-#,##0"/>
    <numFmt numFmtId="165" formatCode="[$-10409]#,##0.00;\-#,##0.00"/>
  </numFmts>
  <fonts count="13">
    <font>
      <sz val="11.0"/>
      <color rgb="FF000000"/>
      <name val="Calibri"/>
      <scheme val="minor"/>
    </font>
    <font>
      <sz val="11.0"/>
      <color theme="1"/>
      <name val="Calibri"/>
    </font>
    <font>
      <u/>
      <sz val="11.0"/>
      <color rgb="FF0000FF"/>
      <name val="Calibri"/>
    </font>
    <font>
      <b/>
      <sz val="12.0"/>
      <color rgb="FF000000"/>
      <name val="Calibri"/>
    </font>
    <font>
      <b/>
      <sz val="11.0"/>
      <color rgb="FF000000"/>
      <name val="Calibri"/>
    </font>
    <font/>
    <font>
      <sz val="7.0"/>
      <color rgb="FF000000"/>
      <name val="Calibri"/>
    </font>
    <font>
      <b/>
      <sz val="8.0"/>
      <color rgb="FF000000"/>
      <name val="Calibri"/>
    </font>
    <font>
      <b/>
      <sz val="7.0"/>
      <color rgb="FF000000"/>
      <name val="Calibri"/>
    </font>
    <font>
      <sz val="8.0"/>
      <color rgb="FF000000"/>
      <name val="Calibri"/>
    </font>
    <font>
      <sz val="8.0"/>
      <color theme="1"/>
      <name val="Calibri"/>
    </font>
    <font>
      <sz val="9.0"/>
      <color rgb="FF000000"/>
      <name val="Calibri"/>
    </font>
    <font>
      <b/>
      <sz val="9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3D3D3"/>
        <bgColor rgb="FFD3D3D3"/>
      </patternFill>
    </fill>
  </fills>
  <borders count="65">
    <border/>
    <border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</border>
    <border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FFFFFF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ck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/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FFFFFF"/>
      </top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right style="thick">
        <color rgb="FF000000"/>
      </right>
    </border>
    <border>
      <left style="thick">
        <color rgb="FF000000"/>
      </left>
      <top style="thin">
        <color rgb="FF000000"/>
      </top>
    </border>
    <border>
      <left style="thick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ck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ck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0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horizontal="left" readingOrder="1" shrinkToFit="0" vertical="top" wrapText="1"/>
    </xf>
    <xf borderId="0" fillId="0" fontId="3" numFmtId="0" xfId="0" applyAlignment="1" applyFont="1">
      <alignment horizontal="right" readingOrder="1" shrinkToFit="0" vertical="top" wrapText="1"/>
    </xf>
    <xf borderId="0" fillId="0" fontId="4" numFmtId="0" xfId="0" applyAlignment="1" applyFont="1">
      <alignment horizontal="center" readingOrder="1" shrinkToFit="0" vertical="top" wrapText="1"/>
    </xf>
    <xf borderId="0" fillId="0" fontId="4" numFmtId="0" xfId="0" applyAlignment="1" applyFont="1">
      <alignment horizontal="left" readingOrder="1" shrinkToFit="0" vertical="top" wrapText="1"/>
    </xf>
    <xf borderId="1" fillId="0" fontId="4" numFmtId="0" xfId="0" applyAlignment="1" applyBorder="1" applyFont="1">
      <alignment horizontal="left" readingOrder="1" shrinkToFit="0" vertical="top" wrapText="1"/>
    </xf>
    <xf borderId="2" fillId="0" fontId="5" numFmtId="0" xfId="0" applyBorder="1" applyFont="1"/>
    <xf borderId="3" fillId="0" fontId="6" numFmtId="0" xfId="0" applyAlignment="1" applyBorder="1" applyFont="1">
      <alignment horizontal="center" readingOrder="1" shrinkToFit="0" vertical="center" wrapText="1"/>
    </xf>
    <xf borderId="4" fillId="0" fontId="5" numFmtId="0" xfId="0" applyBorder="1" applyFont="1"/>
    <xf borderId="5" fillId="0" fontId="5" numFmtId="0" xfId="0" applyBorder="1" applyFont="1"/>
    <xf borderId="3" fillId="0" fontId="6" numFmtId="0" xfId="0" applyAlignment="1" applyBorder="1" applyFont="1">
      <alignment horizontal="center" readingOrder="1" shrinkToFit="0" vertical="top" wrapText="1"/>
    </xf>
    <xf borderId="6" fillId="0" fontId="5" numFmtId="0" xfId="0" applyBorder="1" applyFont="1"/>
    <xf borderId="7" fillId="0" fontId="7" numFmtId="0" xfId="0" applyAlignment="1" applyBorder="1" applyFont="1">
      <alignment horizontal="center" readingOrder="1" shrinkToFit="0" vertical="center" wrapText="1"/>
    </xf>
    <xf borderId="8" fillId="0" fontId="7" numFmtId="0" xfId="0" applyAlignment="1" applyBorder="1" applyFont="1">
      <alignment horizontal="left" readingOrder="1" shrinkToFit="0" vertical="center" wrapText="1"/>
    </xf>
    <xf borderId="9" fillId="0" fontId="6" numFmtId="0" xfId="0" applyAlignment="1" applyBorder="1" applyFont="1">
      <alignment horizontal="center" readingOrder="1" shrinkToFit="0" vertical="center" wrapText="1"/>
    </xf>
    <xf borderId="10" fillId="0" fontId="6" numFmtId="0" xfId="0" applyAlignment="1" applyBorder="1" applyFont="1">
      <alignment horizontal="center" readingOrder="1" shrinkToFit="0" vertical="center" wrapText="1"/>
    </xf>
    <xf borderId="11" fillId="0" fontId="6" numFmtId="0" xfId="0" applyAlignment="1" applyBorder="1" applyFont="1">
      <alignment horizontal="left" readingOrder="1" shrinkToFit="0" vertical="center" wrapText="1"/>
    </xf>
    <xf borderId="12" fillId="0" fontId="5" numFmtId="0" xfId="0" applyBorder="1" applyFont="1"/>
    <xf borderId="13" fillId="0" fontId="6" numFmtId="0" xfId="0" applyAlignment="1" applyBorder="1" applyFont="1">
      <alignment horizontal="left" readingOrder="1" shrinkToFit="0" vertical="center" wrapText="1"/>
    </xf>
    <xf borderId="14" fillId="0" fontId="6" numFmtId="0" xfId="0" applyAlignment="1" applyBorder="1" applyFont="1">
      <alignment horizontal="center" readingOrder="1" shrinkToFit="0" vertical="center" wrapText="1"/>
    </xf>
    <xf borderId="6" fillId="0" fontId="6" numFmtId="0" xfId="0" applyAlignment="1" applyBorder="1" applyFont="1">
      <alignment horizontal="center" readingOrder="1" shrinkToFit="0" vertical="center" wrapText="1"/>
    </xf>
    <xf borderId="15" fillId="0" fontId="7" numFmtId="0" xfId="0" applyAlignment="1" applyBorder="1" applyFont="1">
      <alignment horizontal="center" readingOrder="1" shrinkToFit="0" vertical="center" wrapText="1"/>
    </xf>
    <xf borderId="16" fillId="0" fontId="7" numFmtId="0" xfId="0" applyAlignment="1" applyBorder="1" applyFont="1">
      <alignment horizontal="left" readingOrder="1" shrinkToFit="0" vertical="center" wrapText="1"/>
    </xf>
    <xf borderId="17" fillId="0" fontId="6" numFmtId="0" xfId="0" applyAlignment="1" applyBorder="1" applyFont="1">
      <alignment horizontal="center" readingOrder="1" shrinkToFit="0" vertical="center" wrapText="1"/>
    </xf>
    <xf borderId="18" fillId="0" fontId="5" numFmtId="0" xfId="0" applyBorder="1" applyFont="1"/>
    <xf borderId="19" fillId="0" fontId="5" numFmtId="0" xfId="0" applyBorder="1" applyFont="1"/>
    <xf borderId="20" fillId="0" fontId="6" numFmtId="0" xfId="0" applyAlignment="1" applyBorder="1" applyFont="1">
      <alignment horizontal="center" readingOrder="1" shrinkToFit="0" vertical="center" wrapText="1"/>
    </xf>
    <xf borderId="21" fillId="0" fontId="6" numFmtId="0" xfId="0" applyAlignment="1" applyBorder="1" applyFont="1">
      <alignment horizontal="center" readingOrder="1" shrinkToFit="0" vertical="center" wrapText="1"/>
    </xf>
    <xf borderId="22" fillId="0" fontId="5" numFmtId="0" xfId="0" applyBorder="1" applyFont="1"/>
    <xf borderId="23" fillId="0" fontId="6" numFmtId="0" xfId="0" applyAlignment="1" applyBorder="1" applyFont="1">
      <alignment horizontal="center" readingOrder="1" shrinkToFit="0" vertical="center" wrapText="1"/>
    </xf>
    <xf borderId="24" fillId="0" fontId="6" numFmtId="0" xfId="0" applyAlignment="1" applyBorder="1" applyFont="1">
      <alignment horizontal="center" readingOrder="1" shrinkToFit="0" vertical="center" wrapText="1"/>
    </xf>
    <xf borderId="25" fillId="0" fontId="6" numFmtId="0" xfId="0" applyAlignment="1" applyBorder="1" applyFont="1">
      <alignment horizontal="center" readingOrder="1" shrinkToFit="0" vertical="center" wrapText="1"/>
    </xf>
    <xf borderId="26" fillId="0" fontId="6" numFmtId="0" xfId="0" applyAlignment="1" applyBorder="1" applyFont="1">
      <alignment horizontal="center" readingOrder="1" shrinkToFit="0" vertical="center" wrapText="1"/>
    </xf>
    <xf borderId="27" fillId="0" fontId="7" numFmtId="0" xfId="0" applyAlignment="1" applyBorder="1" applyFont="1">
      <alignment horizontal="center" readingOrder="1" shrinkToFit="0" vertical="center" wrapText="1"/>
    </xf>
    <xf borderId="28" fillId="0" fontId="7" numFmtId="0" xfId="0" applyAlignment="1" applyBorder="1" applyFont="1">
      <alignment horizontal="left" readingOrder="1" shrinkToFit="0" vertical="center" wrapText="1"/>
    </xf>
    <xf borderId="29" fillId="0" fontId="6" numFmtId="0" xfId="0" applyAlignment="1" applyBorder="1" applyFont="1">
      <alignment horizontal="center" readingOrder="1" shrinkToFit="0" vertical="top" wrapText="1"/>
    </xf>
    <xf borderId="30" fillId="0" fontId="5" numFmtId="0" xfId="0" applyBorder="1" applyFont="1"/>
    <xf borderId="31" fillId="0" fontId="5" numFmtId="0" xfId="0" applyBorder="1" applyFont="1"/>
    <xf borderId="32" fillId="0" fontId="6" numFmtId="0" xfId="0" applyAlignment="1" applyBorder="1" applyFont="1">
      <alignment horizontal="center" readingOrder="1" shrinkToFit="0" vertical="center" wrapText="1"/>
    </xf>
    <xf borderId="32" fillId="0" fontId="6" numFmtId="0" xfId="0" applyAlignment="1" applyBorder="1" applyFont="1">
      <alignment horizontal="center" readingOrder="1" shrinkToFit="0" vertical="top" wrapText="1"/>
    </xf>
    <xf borderId="33" fillId="0" fontId="6" numFmtId="0" xfId="0" applyAlignment="1" applyBorder="1" applyFont="1">
      <alignment horizontal="center" readingOrder="1" shrinkToFit="0" vertical="top" wrapText="1"/>
    </xf>
    <xf borderId="33" fillId="0" fontId="6" numFmtId="0" xfId="0" applyAlignment="1" applyBorder="1" applyFont="1">
      <alignment horizontal="center" readingOrder="1" shrinkToFit="0" vertical="center" wrapText="1"/>
    </xf>
    <xf borderId="34" fillId="0" fontId="8" numFmtId="0" xfId="0" applyAlignment="1" applyBorder="1" applyFont="1">
      <alignment horizontal="center" readingOrder="1" shrinkToFit="0" vertical="center" wrapText="1"/>
    </xf>
    <xf borderId="35" fillId="2" fontId="8" numFmtId="0" xfId="0" applyAlignment="1" applyBorder="1" applyFill="1" applyFont="1">
      <alignment horizontal="center" readingOrder="1" shrinkToFit="0" vertical="center" wrapText="1"/>
    </xf>
    <xf borderId="13" fillId="0" fontId="9" numFmtId="0" xfId="0" applyAlignment="1" applyBorder="1" applyFont="1">
      <alignment horizontal="center" readingOrder="1" shrinkToFit="0" vertical="center" wrapText="1"/>
    </xf>
    <xf borderId="13" fillId="0" fontId="10" numFmtId="0" xfId="0" applyAlignment="1" applyBorder="1" applyFont="1">
      <alignment horizontal="left" readingOrder="1" shrinkToFit="0" vertical="center" wrapText="1"/>
    </xf>
    <xf borderId="36" fillId="0" fontId="6" numFmtId="0" xfId="0" applyAlignment="1" applyBorder="1" applyFont="1">
      <alignment horizontal="right" readingOrder="1" shrinkToFit="0" vertical="center" wrapText="1"/>
    </xf>
    <xf borderId="10" fillId="0" fontId="6" numFmtId="0" xfId="0" applyAlignment="1" applyBorder="1" applyFont="1">
      <alignment horizontal="right" readingOrder="1" shrinkToFit="0" vertical="top" wrapText="1"/>
    </xf>
    <xf borderId="9" fillId="0" fontId="6" numFmtId="164" xfId="0" applyAlignment="1" applyBorder="1" applyFont="1" applyNumberFormat="1">
      <alignment horizontal="right" readingOrder="1" shrinkToFit="0" vertical="center" wrapText="1"/>
    </xf>
    <xf borderId="9" fillId="0" fontId="6" numFmtId="0" xfId="0" applyAlignment="1" applyBorder="1" applyFont="1">
      <alignment horizontal="right" readingOrder="1" shrinkToFit="0" vertical="center" wrapText="1"/>
    </xf>
    <xf borderId="10" fillId="0" fontId="6" numFmtId="164" xfId="0" applyAlignment="1" applyBorder="1" applyFont="1" applyNumberFormat="1">
      <alignment horizontal="right" readingOrder="1" shrinkToFit="0" vertical="center" wrapText="1"/>
    </xf>
    <xf borderId="37" fillId="0" fontId="6" numFmtId="164" xfId="0" applyAlignment="1" applyBorder="1" applyFont="1" applyNumberFormat="1">
      <alignment horizontal="right" readingOrder="1" shrinkToFit="0" vertical="center" wrapText="1"/>
    </xf>
    <xf borderId="6" fillId="0" fontId="6" numFmtId="164" xfId="0" applyAlignment="1" applyBorder="1" applyFont="1" applyNumberFormat="1">
      <alignment horizontal="left" readingOrder="1" shrinkToFit="0" vertical="center" wrapText="1"/>
    </xf>
    <xf borderId="38" fillId="0" fontId="9" numFmtId="0" xfId="0" applyAlignment="1" applyBorder="1" applyFont="1">
      <alignment horizontal="center" readingOrder="1" shrinkToFit="0" vertical="center" wrapText="1"/>
    </xf>
    <xf borderId="16" fillId="0" fontId="9" numFmtId="0" xfId="0" applyAlignment="1" applyBorder="1" applyFont="1">
      <alignment horizontal="left" readingOrder="1" shrinkToFit="0" vertical="center" wrapText="1"/>
    </xf>
    <xf borderId="39" fillId="0" fontId="6" numFmtId="164" xfId="0" applyAlignment="1" applyBorder="1" applyFont="1" applyNumberFormat="1">
      <alignment horizontal="right" readingOrder="1" shrinkToFit="0" vertical="center" wrapText="1"/>
    </xf>
    <xf borderId="24" fillId="0" fontId="6" numFmtId="164" xfId="0" applyAlignment="1" applyBorder="1" applyFont="1" applyNumberFormat="1">
      <alignment horizontal="right" readingOrder="1" shrinkToFit="0" vertical="center" wrapText="1"/>
    </xf>
    <xf borderId="20" fillId="0" fontId="6" numFmtId="164" xfId="0" applyAlignment="1" applyBorder="1" applyFont="1" applyNumberFormat="1">
      <alignment horizontal="right" readingOrder="1" shrinkToFit="0" vertical="center" wrapText="1"/>
    </xf>
    <xf borderId="25" fillId="0" fontId="6" numFmtId="164" xfId="0" applyAlignment="1" applyBorder="1" applyFont="1" applyNumberFormat="1">
      <alignment horizontal="right" readingOrder="1" shrinkToFit="0" vertical="center" wrapText="1"/>
    </xf>
    <xf borderId="40" fillId="0" fontId="11" numFmtId="0" xfId="0" applyAlignment="1" applyBorder="1" applyFont="1">
      <alignment horizontal="right" readingOrder="1" shrinkToFit="0" vertical="center" wrapText="1"/>
    </xf>
    <xf borderId="41" fillId="0" fontId="11" numFmtId="0" xfId="0" applyAlignment="1" applyBorder="1" applyFont="1">
      <alignment horizontal="center" readingOrder="1" shrinkToFit="0" vertical="center" wrapText="1"/>
    </xf>
    <xf borderId="28" fillId="0" fontId="9" numFmtId="0" xfId="0" applyAlignment="1" applyBorder="1" applyFont="1">
      <alignment horizontal="left" readingOrder="1" shrinkToFit="0" vertical="center" wrapText="1"/>
    </xf>
    <xf borderId="42" fillId="0" fontId="6" numFmtId="0" xfId="0" applyAlignment="1" applyBorder="1" applyFont="1">
      <alignment horizontal="right" readingOrder="1" shrinkToFit="0" vertical="top" wrapText="1"/>
    </xf>
    <xf borderId="33" fillId="0" fontId="6" numFmtId="164" xfId="0" applyAlignment="1" applyBorder="1" applyFont="1" applyNumberFormat="1">
      <alignment horizontal="right" readingOrder="1" shrinkToFit="0" vertical="center" wrapText="1"/>
    </xf>
    <xf borderId="33" fillId="0" fontId="6" numFmtId="0" xfId="0" applyAlignment="1" applyBorder="1" applyFont="1">
      <alignment horizontal="right" readingOrder="1" shrinkToFit="0" vertical="center" wrapText="1"/>
    </xf>
    <xf borderId="32" fillId="0" fontId="6" numFmtId="164" xfId="0" applyAlignment="1" applyBorder="1" applyFont="1" applyNumberFormat="1">
      <alignment horizontal="right" readingOrder="1" shrinkToFit="0" vertical="center" wrapText="1"/>
    </xf>
    <xf borderId="34" fillId="0" fontId="11" numFmtId="0" xfId="0" applyAlignment="1" applyBorder="1" applyFont="1">
      <alignment horizontal="right" readingOrder="1" shrinkToFit="0" vertical="center" wrapText="1"/>
    </xf>
    <xf borderId="43" fillId="0" fontId="11" numFmtId="165" xfId="0" applyAlignment="1" applyBorder="1" applyFont="1" applyNumberFormat="1">
      <alignment horizontal="right" readingOrder="1" shrinkToFit="0" vertical="center" wrapText="1"/>
    </xf>
    <xf borderId="38" fillId="0" fontId="11" numFmtId="0" xfId="0" applyAlignment="1" applyBorder="1" applyFont="1">
      <alignment horizontal="center" readingOrder="1" shrinkToFit="0" vertical="center" wrapText="1"/>
    </xf>
    <xf borderId="44" fillId="0" fontId="9" numFmtId="0" xfId="0" applyAlignment="1" applyBorder="1" applyFont="1">
      <alignment horizontal="left" readingOrder="1" shrinkToFit="0" vertical="center" wrapText="1"/>
    </xf>
    <xf borderId="45" fillId="0" fontId="6" numFmtId="0" xfId="0" applyAlignment="1" applyBorder="1" applyFont="1">
      <alignment horizontal="right" readingOrder="1" shrinkToFit="0" vertical="top" wrapText="1"/>
    </xf>
    <xf borderId="23" fillId="0" fontId="6" numFmtId="164" xfId="0" applyAlignment="1" applyBorder="1" applyFont="1" applyNumberFormat="1">
      <alignment horizontal="right" readingOrder="1" shrinkToFit="0" vertical="center" wrapText="1"/>
    </xf>
    <xf borderId="23" fillId="0" fontId="6" numFmtId="0" xfId="0" applyAlignment="1" applyBorder="1" applyFont="1">
      <alignment horizontal="right" readingOrder="1" shrinkToFit="0" vertical="center" wrapText="1"/>
    </xf>
    <xf borderId="21" fillId="0" fontId="6" numFmtId="164" xfId="0" applyAlignment="1" applyBorder="1" applyFont="1" applyNumberFormat="1">
      <alignment horizontal="right" readingOrder="1" shrinkToFit="0" vertical="center" wrapText="1"/>
    </xf>
    <xf borderId="46" fillId="0" fontId="11" numFmtId="0" xfId="0" applyAlignment="1" applyBorder="1" applyFont="1">
      <alignment horizontal="right" readingOrder="1" shrinkToFit="0" vertical="center" wrapText="1"/>
    </xf>
    <xf borderId="47" fillId="0" fontId="11" numFmtId="165" xfId="0" applyAlignment="1" applyBorder="1" applyFont="1" applyNumberFormat="1">
      <alignment horizontal="right" readingOrder="1" shrinkToFit="0" vertical="center" wrapText="1"/>
    </xf>
    <xf borderId="48" fillId="0" fontId="12" numFmtId="0" xfId="0" applyAlignment="1" applyBorder="1" applyFont="1">
      <alignment horizontal="left" readingOrder="1" shrinkToFit="0" vertical="center" wrapText="1"/>
    </xf>
    <xf borderId="40" fillId="0" fontId="5" numFmtId="0" xfId="0" applyBorder="1" applyFont="1"/>
    <xf borderId="49" fillId="0" fontId="6" numFmtId="0" xfId="0" applyAlignment="1" applyBorder="1" applyFont="1">
      <alignment horizontal="right" readingOrder="1" shrinkToFit="0" vertical="center" wrapText="1"/>
    </xf>
    <xf borderId="50" fillId="0" fontId="6" numFmtId="0" xfId="0" applyAlignment="1" applyBorder="1" applyFont="1">
      <alignment horizontal="right" readingOrder="1" shrinkToFit="0" vertical="center" wrapText="1"/>
    </xf>
    <xf borderId="51" fillId="0" fontId="6" numFmtId="164" xfId="0" applyAlignment="1" applyBorder="1" applyFont="1" applyNumberFormat="1">
      <alignment horizontal="right" readingOrder="1" shrinkToFit="0" vertical="center" wrapText="1"/>
    </xf>
    <xf borderId="52" fillId="0" fontId="6" numFmtId="164" xfId="0" applyAlignment="1" applyBorder="1" applyFont="1" applyNumberFormat="1">
      <alignment horizontal="right" readingOrder="1" shrinkToFit="0" vertical="center" wrapText="1"/>
    </xf>
    <xf borderId="14" fillId="0" fontId="6" numFmtId="164" xfId="0" applyAlignment="1" applyBorder="1" applyFont="1" applyNumberFormat="1">
      <alignment horizontal="right" readingOrder="1" shrinkToFit="0" vertical="center" wrapText="1"/>
    </xf>
    <xf borderId="53" fillId="0" fontId="6" numFmtId="164" xfId="0" applyAlignment="1" applyBorder="1" applyFont="1" applyNumberFormat="1">
      <alignment horizontal="right" readingOrder="1" shrinkToFit="0" vertical="center" wrapText="1"/>
    </xf>
    <xf borderId="54" fillId="0" fontId="12" numFmtId="0" xfId="0" applyAlignment="1" applyBorder="1" applyFont="1">
      <alignment horizontal="left" readingOrder="1" shrinkToFit="0" vertical="center" wrapText="1"/>
    </xf>
    <xf borderId="47" fillId="0" fontId="5" numFmtId="0" xfId="0" applyBorder="1" applyFont="1"/>
    <xf borderId="55" fillId="0" fontId="6" numFmtId="0" xfId="0" applyAlignment="1" applyBorder="1" applyFont="1">
      <alignment horizontal="right" readingOrder="1" shrinkToFit="0" vertical="center" wrapText="1"/>
    </xf>
    <xf borderId="56" fillId="0" fontId="6" numFmtId="164" xfId="0" applyAlignment="1" applyBorder="1" applyFont="1" applyNumberFormat="1">
      <alignment horizontal="right" readingOrder="1" shrinkToFit="0" vertical="center" wrapText="1"/>
    </xf>
    <xf borderId="57" fillId="0" fontId="6" numFmtId="164" xfId="0" applyAlignment="1" applyBorder="1" applyFont="1" applyNumberFormat="1">
      <alignment horizontal="right" readingOrder="1" shrinkToFit="0" vertical="center" wrapText="1"/>
    </xf>
    <xf borderId="58" fillId="0" fontId="12" numFmtId="0" xfId="0" applyAlignment="1" applyBorder="1" applyFont="1">
      <alignment horizontal="left" readingOrder="1" shrinkToFit="0" vertical="center" wrapText="1"/>
    </xf>
    <xf borderId="59" fillId="0" fontId="5" numFmtId="0" xfId="0" applyBorder="1" applyFont="1"/>
    <xf borderId="60" fillId="0" fontId="6" numFmtId="0" xfId="0" applyAlignment="1" applyBorder="1" applyFont="1">
      <alignment horizontal="right" readingOrder="1" shrinkToFit="0" vertical="top" wrapText="1"/>
    </xf>
    <xf borderId="61" fillId="0" fontId="6" numFmtId="164" xfId="0" applyAlignment="1" applyBorder="1" applyFont="1" applyNumberFormat="1">
      <alignment horizontal="right" readingOrder="1" shrinkToFit="0" vertical="center" wrapText="1"/>
    </xf>
    <xf borderId="62" fillId="0" fontId="6" numFmtId="164" xfId="0" applyAlignment="1" applyBorder="1" applyFont="1" applyNumberFormat="1">
      <alignment horizontal="right" readingOrder="1" shrinkToFit="0" vertical="center" wrapText="1"/>
    </xf>
    <xf borderId="60" fillId="0" fontId="6" numFmtId="164" xfId="0" applyAlignment="1" applyBorder="1" applyFont="1" applyNumberFormat="1">
      <alignment horizontal="right" readingOrder="1" shrinkToFit="0" vertical="center" wrapText="1"/>
    </xf>
    <xf borderId="63" fillId="0" fontId="6" numFmtId="164" xfId="0" applyAlignment="1" applyBorder="1" applyFont="1" applyNumberFormat="1">
      <alignment horizontal="right" readingOrder="1" shrinkToFit="0" vertical="center" wrapText="1"/>
    </xf>
    <xf borderId="64" fillId="0" fontId="6" numFmtId="164" xfId="0" applyAlignment="1" applyBorder="1" applyFont="1" applyNumberFormat="1">
      <alignment horizontal="right" readingOrder="1" shrinkToFit="0" vertical="center" wrapText="1"/>
    </xf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190500</xdr:colOff>
      <xdr:row>0</xdr:row>
      <xdr:rowOff>133350</xdr:rowOff>
    </xdr:from>
    <xdr:ext cx="933450" cy="495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228600</xdr:colOff>
      <xdr:row>0</xdr:row>
      <xdr:rowOff>142875</xdr:rowOff>
    </xdr:from>
    <xdr:ext cx="1047750" cy="590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dsc.ro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dsc.ro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58.5" customHeight="1">
      <c r="A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 t="s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2" t="s">
        <v>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Z1"/>
  </mergeCells>
  <hyperlinks>
    <hyperlink r:id="rId1" ref="K13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71"/>
    <col customWidth="1" min="2" max="2" width="29.43"/>
    <col customWidth="1" min="3" max="3" width="3.57"/>
    <col customWidth="1" min="4" max="4" width="3.86"/>
    <col customWidth="1" min="5" max="5" width="9.14"/>
    <col customWidth="1" min="6" max="6" width="3.43"/>
    <col customWidth="1" min="7" max="7" width="7.71"/>
    <col customWidth="1" min="8" max="8" width="3.29"/>
    <col customWidth="1" min="9" max="9" width="7.71"/>
    <col customWidth="1" min="10" max="10" width="9.14"/>
    <col customWidth="1" min="11" max="11" width="9.43"/>
    <col customWidth="1" min="12" max="13" width="8.86"/>
    <col customWidth="1" min="14" max="15" width="9.29"/>
    <col customWidth="1" min="16" max="16" width="8.57"/>
    <col customWidth="1" min="17" max="17" width="9.0"/>
    <col customWidth="1" min="18" max="26" width="8.71"/>
  </cols>
  <sheetData>
    <row r="1" ht="63.0" customHeight="1">
      <c r="A1" s="3"/>
    </row>
    <row r="2" ht="18.0" customHeight="1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  <c r="Y2" s="1"/>
      <c r="Z2" s="1"/>
    </row>
    <row r="3" ht="18.0" customHeight="1">
      <c r="A3" s="3" t="s">
        <v>6</v>
      </c>
      <c r="H3" s="4" t="s">
        <v>7</v>
      </c>
      <c r="R3" s="1"/>
      <c r="S3" s="1"/>
      <c r="T3" s="1"/>
      <c r="U3" s="1"/>
      <c r="V3" s="1"/>
      <c r="W3" s="1"/>
      <c r="X3" s="1"/>
      <c r="Y3" s="1"/>
      <c r="Z3" s="1"/>
    </row>
    <row r="4">
      <c r="A4" s="3" t="s">
        <v>8</v>
      </c>
      <c r="P4" s="3" t="s">
        <v>9</v>
      </c>
      <c r="Q4" s="3" t="s">
        <v>9</v>
      </c>
      <c r="R4" s="1"/>
      <c r="S4" s="1"/>
      <c r="T4" s="1"/>
      <c r="U4" s="1"/>
      <c r="V4" s="1"/>
      <c r="W4" s="1"/>
      <c r="X4" s="1"/>
      <c r="Y4" s="1"/>
      <c r="Z4" s="1"/>
    </row>
    <row r="5">
      <c r="A5" s="5" t="s">
        <v>9</v>
      </c>
      <c r="P5" s="5" t="s">
        <v>9</v>
      </c>
      <c r="Q5" s="5" t="s">
        <v>9</v>
      </c>
      <c r="R5" s="1"/>
      <c r="S5" s="1"/>
      <c r="T5" s="1"/>
      <c r="U5" s="1"/>
      <c r="V5" s="1"/>
      <c r="W5" s="1"/>
      <c r="X5" s="1"/>
      <c r="Y5" s="1"/>
      <c r="Z5" s="1"/>
    </row>
    <row r="6">
      <c r="A6" s="6" t="s">
        <v>10</v>
      </c>
      <c r="P6" s="6" t="s">
        <v>9</v>
      </c>
      <c r="Q6" s="6" t="s">
        <v>9</v>
      </c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7"/>
      <c r="B7" s="8"/>
      <c r="C7" s="9" t="s">
        <v>11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1"/>
      <c r="P7" s="12" t="s">
        <v>12</v>
      </c>
      <c r="Q7" s="13"/>
      <c r="R7" s="1"/>
      <c r="S7" s="1"/>
      <c r="T7" s="1"/>
      <c r="U7" s="1"/>
      <c r="V7" s="1"/>
      <c r="W7" s="1"/>
      <c r="X7" s="1"/>
      <c r="Y7" s="1"/>
      <c r="Z7" s="1"/>
    </row>
    <row r="8">
      <c r="A8" s="14" t="s">
        <v>13</v>
      </c>
      <c r="B8" s="15" t="s">
        <v>14</v>
      </c>
      <c r="C8" s="9" t="s">
        <v>15</v>
      </c>
      <c r="D8" s="11"/>
      <c r="E8" s="16" t="s">
        <v>16</v>
      </c>
      <c r="F8" s="17" t="s">
        <v>17</v>
      </c>
      <c r="G8" s="11"/>
      <c r="H8" s="17" t="s">
        <v>18</v>
      </c>
      <c r="I8" s="11"/>
      <c r="J8" s="18" t="s">
        <v>19</v>
      </c>
      <c r="K8" s="19"/>
      <c r="L8" s="20" t="s">
        <v>20</v>
      </c>
      <c r="M8" s="20" t="s">
        <v>21</v>
      </c>
      <c r="N8" s="20" t="s">
        <v>22</v>
      </c>
      <c r="O8" s="18" t="s">
        <v>23</v>
      </c>
      <c r="P8" s="21" t="s">
        <v>24</v>
      </c>
      <c r="Q8" s="22" t="s">
        <v>25</v>
      </c>
      <c r="R8" s="1"/>
      <c r="S8" s="1"/>
      <c r="T8" s="1"/>
      <c r="U8" s="1"/>
      <c r="V8" s="1"/>
      <c r="W8" s="1"/>
      <c r="X8" s="1"/>
      <c r="Y8" s="1"/>
      <c r="Z8" s="1"/>
    </row>
    <row r="9">
      <c r="A9" s="23" t="s">
        <v>9</v>
      </c>
      <c r="B9" s="24" t="s">
        <v>9</v>
      </c>
      <c r="C9" s="25" t="s">
        <v>26</v>
      </c>
      <c r="D9" s="26"/>
      <c r="E9" s="27"/>
      <c r="F9" s="28" t="s">
        <v>27</v>
      </c>
      <c r="G9" s="27"/>
      <c r="H9" s="29" t="s">
        <v>28</v>
      </c>
      <c r="I9" s="30"/>
      <c r="J9" s="31" t="s">
        <v>29</v>
      </c>
      <c r="K9" s="32" t="s">
        <v>30</v>
      </c>
      <c r="L9" s="32" t="s">
        <v>31</v>
      </c>
      <c r="M9" s="32" t="s">
        <v>32</v>
      </c>
      <c r="N9" s="32" t="s">
        <v>33</v>
      </c>
      <c r="O9" s="28" t="s">
        <v>34</v>
      </c>
      <c r="P9" s="33" t="s">
        <v>35</v>
      </c>
      <c r="Q9" s="34" t="s">
        <v>9</v>
      </c>
      <c r="R9" s="1"/>
      <c r="S9" s="1"/>
      <c r="T9" s="1"/>
      <c r="U9" s="1"/>
      <c r="V9" s="1"/>
      <c r="W9" s="1"/>
      <c r="X9" s="1"/>
      <c r="Y9" s="1"/>
      <c r="Z9" s="1"/>
    </row>
    <row r="10">
      <c r="A10" s="35" t="s">
        <v>36</v>
      </c>
      <c r="B10" s="36" t="s">
        <v>37</v>
      </c>
      <c r="C10" s="37" t="s">
        <v>38</v>
      </c>
      <c r="D10" s="38"/>
      <c r="E10" s="39"/>
      <c r="F10" s="40" t="s">
        <v>39</v>
      </c>
      <c r="G10" s="39"/>
      <c r="H10" s="41" t="s">
        <v>40</v>
      </c>
      <c r="I10" s="39"/>
      <c r="J10" s="42" t="s">
        <v>41</v>
      </c>
      <c r="K10" s="43" t="s">
        <v>42</v>
      </c>
      <c r="L10" s="43" t="s">
        <v>43</v>
      </c>
      <c r="M10" s="43" t="s">
        <v>9</v>
      </c>
      <c r="N10" s="43" t="s">
        <v>44</v>
      </c>
      <c r="O10" s="40" t="s">
        <v>45</v>
      </c>
      <c r="P10" s="44" t="s">
        <v>9</v>
      </c>
      <c r="Q10" s="45" t="s">
        <v>46</v>
      </c>
      <c r="R10" s="1"/>
      <c r="S10" s="1"/>
      <c r="T10" s="1"/>
      <c r="U10" s="1"/>
      <c r="V10" s="1"/>
      <c r="W10" s="1"/>
      <c r="X10" s="1"/>
      <c r="Y10" s="1"/>
      <c r="Z10" s="1"/>
    </row>
    <row r="11">
      <c r="A11" s="46">
        <v>1.0</v>
      </c>
      <c r="B11" s="47"/>
      <c r="C11" s="48">
        <v>8.0</v>
      </c>
      <c r="D11" s="49">
        <v>160.0</v>
      </c>
      <c r="E11" s="50">
        <v>5000.0</v>
      </c>
      <c r="F11" s="50">
        <v>0.0</v>
      </c>
      <c r="G11" s="50">
        <v>0.0</v>
      </c>
      <c r="H11" s="50">
        <v>0.0</v>
      </c>
      <c r="I11" s="50"/>
      <c r="J11" s="51">
        <v>0.0</v>
      </c>
      <c r="K11" s="50">
        <v>0.0</v>
      </c>
      <c r="L11" s="50">
        <f>ROUND(E11*25%,0)</f>
        <v>1250</v>
      </c>
      <c r="M11" s="50">
        <f>E11-L11-L13</f>
        <v>3250</v>
      </c>
      <c r="N11" s="50">
        <f>M11</f>
        <v>3250</v>
      </c>
      <c r="O11" s="52">
        <v>0.0</v>
      </c>
      <c r="P11" s="53">
        <v>0.0</v>
      </c>
      <c r="Q11" s="54">
        <f>ROUND(E11*2.25%,0)</f>
        <v>113</v>
      </c>
      <c r="R11" s="1"/>
      <c r="S11" s="1"/>
      <c r="T11" s="1"/>
      <c r="U11" s="1"/>
      <c r="V11" s="1"/>
      <c r="W11" s="1"/>
      <c r="X11" s="1"/>
      <c r="Y11" s="1"/>
      <c r="Z11" s="1"/>
    </row>
    <row r="12">
      <c r="A12" s="55" t="s">
        <v>9</v>
      </c>
      <c r="B12" s="56" t="s">
        <v>47</v>
      </c>
      <c r="C12" s="57"/>
      <c r="D12" s="58">
        <v>40.0</v>
      </c>
      <c r="E12" s="58"/>
      <c r="F12" s="58">
        <v>0.0</v>
      </c>
      <c r="G12" s="58">
        <v>0.0</v>
      </c>
      <c r="H12" s="58">
        <v>0.0</v>
      </c>
      <c r="I12" s="58">
        <v>0.0</v>
      </c>
      <c r="J12" s="58">
        <v>0.0</v>
      </c>
      <c r="K12" s="58">
        <v>0.0</v>
      </c>
      <c r="L12" s="58">
        <v>0.0</v>
      </c>
      <c r="M12" s="58">
        <v>0.0</v>
      </c>
      <c r="N12" s="58">
        <f>ROUND(N11*10%,0)</f>
        <v>325</v>
      </c>
      <c r="O12" s="59">
        <v>0.0</v>
      </c>
      <c r="P12" s="60">
        <v>0.0</v>
      </c>
      <c r="Q12" s="61">
        <v>0.0</v>
      </c>
      <c r="R12" s="1"/>
      <c r="S12" s="1"/>
      <c r="T12" s="1"/>
      <c r="U12" s="1"/>
      <c r="V12" s="1"/>
      <c r="W12" s="1"/>
      <c r="X12" s="1"/>
      <c r="Y12" s="1"/>
      <c r="Z12" s="1"/>
    </row>
    <row r="13">
      <c r="A13" s="62" t="s">
        <v>9</v>
      </c>
      <c r="B13" s="63" t="s">
        <v>48</v>
      </c>
      <c r="C13" s="64" t="s">
        <v>9</v>
      </c>
      <c r="D13" s="65">
        <v>0.0</v>
      </c>
      <c r="E13" s="65">
        <v>0.0</v>
      </c>
      <c r="F13" s="65">
        <v>0.0</v>
      </c>
      <c r="G13" s="65">
        <v>0.0</v>
      </c>
      <c r="H13" s="65">
        <v>0.0</v>
      </c>
      <c r="I13" s="65">
        <v>0.0</v>
      </c>
      <c r="J13" s="65">
        <v>0.0</v>
      </c>
      <c r="K13" s="65"/>
      <c r="L13" s="65">
        <f>ROUND(E11*10%,0)</f>
        <v>500</v>
      </c>
      <c r="M13" s="66">
        <v>0.0</v>
      </c>
      <c r="N13" s="65">
        <f>E11-L11-L13-N12</f>
        <v>2925</v>
      </c>
      <c r="O13" s="67">
        <f>N13</f>
        <v>2925</v>
      </c>
      <c r="P13" s="68">
        <v>0.0</v>
      </c>
      <c r="Q13" s="69">
        <f>E11+Q11</f>
        <v>5113</v>
      </c>
      <c r="R13" s="1"/>
      <c r="S13" s="1"/>
      <c r="T13" s="1"/>
      <c r="U13" s="1"/>
      <c r="V13" s="1"/>
      <c r="W13" s="1"/>
      <c r="X13" s="1"/>
      <c r="Y13" s="1"/>
      <c r="Z13" s="1"/>
    </row>
    <row r="14">
      <c r="A14" s="46">
        <v>2.0</v>
      </c>
      <c r="B14" s="47"/>
      <c r="C14" s="48">
        <v>4.0</v>
      </c>
      <c r="D14" s="49">
        <v>80.0</v>
      </c>
      <c r="E14" s="50">
        <v>2500.0</v>
      </c>
      <c r="F14" s="50">
        <v>0.0</v>
      </c>
      <c r="G14" s="50">
        <v>0.0</v>
      </c>
      <c r="H14" s="50">
        <v>0.0</v>
      </c>
      <c r="I14" s="50"/>
      <c r="J14" s="51">
        <v>0.0</v>
      </c>
      <c r="K14" s="50">
        <v>0.0</v>
      </c>
      <c r="L14" s="50">
        <f>ROUND(E14*25%,0)+1</f>
        <v>626</v>
      </c>
      <c r="M14" s="50">
        <f>E14-L14-L16</f>
        <v>1624</v>
      </c>
      <c r="N14" s="50">
        <f>M14</f>
        <v>1624</v>
      </c>
      <c r="O14" s="52">
        <v>0.0</v>
      </c>
      <c r="P14" s="53">
        <v>0.0</v>
      </c>
      <c r="Q14" s="54">
        <f>ROUND(E14*2.25%,0)</f>
        <v>56</v>
      </c>
      <c r="R14" s="1"/>
      <c r="S14" s="1"/>
      <c r="T14" s="1"/>
      <c r="U14" s="1"/>
      <c r="V14" s="1"/>
      <c r="W14" s="1"/>
      <c r="X14" s="1"/>
      <c r="Y14" s="1"/>
      <c r="Z14" s="1"/>
    </row>
    <row r="15">
      <c r="A15" s="55" t="s">
        <v>9</v>
      </c>
      <c r="B15" s="56" t="s">
        <v>49</v>
      </c>
      <c r="C15" s="57"/>
      <c r="D15" s="58">
        <v>80.0</v>
      </c>
      <c r="E15" s="58"/>
      <c r="F15" s="58">
        <v>0.0</v>
      </c>
      <c r="G15" s="58">
        <v>0.0</v>
      </c>
      <c r="H15" s="58">
        <v>0.0</v>
      </c>
      <c r="I15" s="58">
        <v>0.0</v>
      </c>
      <c r="J15" s="58">
        <v>0.0</v>
      </c>
      <c r="K15" s="58">
        <v>0.0</v>
      </c>
      <c r="L15" s="58">
        <v>0.0</v>
      </c>
      <c r="M15" s="58">
        <v>0.0</v>
      </c>
      <c r="N15" s="58">
        <f>ROUND(N14*10%,0)</f>
        <v>162</v>
      </c>
      <c r="O15" s="59">
        <v>0.0</v>
      </c>
      <c r="P15" s="60">
        <v>0.0</v>
      </c>
      <c r="Q15" s="61">
        <v>0.0</v>
      </c>
      <c r="R15" s="1"/>
      <c r="S15" s="1"/>
      <c r="T15" s="1"/>
      <c r="U15" s="1"/>
      <c r="V15" s="1"/>
      <c r="W15" s="1"/>
      <c r="X15" s="1"/>
      <c r="Y15" s="1"/>
      <c r="Z15" s="1"/>
    </row>
    <row r="16">
      <c r="A16" s="70" t="s">
        <v>9</v>
      </c>
      <c r="B16" s="71" t="s">
        <v>50</v>
      </c>
      <c r="C16" s="72" t="s">
        <v>9</v>
      </c>
      <c r="D16" s="73">
        <v>0.0</v>
      </c>
      <c r="E16" s="73">
        <v>0.0</v>
      </c>
      <c r="F16" s="73">
        <v>0.0</v>
      </c>
      <c r="G16" s="73">
        <v>0.0</v>
      </c>
      <c r="H16" s="73">
        <v>0.0</v>
      </c>
      <c r="I16" s="73">
        <v>0.0</v>
      </c>
      <c r="J16" s="73">
        <v>0.0</v>
      </c>
      <c r="K16" s="73"/>
      <c r="L16" s="73">
        <f>ROUND(E14*10%,0)</f>
        <v>250</v>
      </c>
      <c r="M16" s="74">
        <v>0.0</v>
      </c>
      <c r="N16" s="73">
        <f>E14-L14-L16-N15</f>
        <v>1462</v>
      </c>
      <c r="O16" s="75">
        <f>N16</f>
        <v>1462</v>
      </c>
      <c r="P16" s="76">
        <v>0.0</v>
      </c>
      <c r="Q16" s="77">
        <f>E14+Q14</f>
        <v>2556</v>
      </c>
      <c r="R16" s="1"/>
      <c r="S16" s="1"/>
      <c r="T16" s="1"/>
      <c r="U16" s="1"/>
      <c r="V16" s="1"/>
      <c r="W16" s="1"/>
      <c r="X16" s="1"/>
      <c r="Y16" s="1"/>
      <c r="Z16" s="1"/>
    </row>
    <row r="17" ht="24.0" customHeight="1">
      <c r="A17" s="78" t="s">
        <v>51</v>
      </c>
      <c r="B17" s="79"/>
      <c r="C17" s="80" t="s">
        <v>9</v>
      </c>
      <c r="D17" s="81">
        <f t="shared" ref="D17:Q17" si="1">D11+D14</f>
        <v>240</v>
      </c>
      <c r="E17" s="82">
        <f t="shared" si="1"/>
        <v>7500</v>
      </c>
      <c r="F17" s="82">
        <f t="shared" si="1"/>
        <v>0</v>
      </c>
      <c r="G17" s="82">
        <f t="shared" si="1"/>
        <v>0</v>
      </c>
      <c r="H17" s="82">
        <f t="shared" si="1"/>
        <v>0</v>
      </c>
      <c r="I17" s="82">
        <f t="shared" si="1"/>
        <v>0</v>
      </c>
      <c r="J17" s="82">
        <f t="shared" si="1"/>
        <v>0</v>
      </c>
      <c r="K17" s="82">
        <f t="shared" si="1"/>
        <v>0</v>
      </c>
      <c r="L17" s="82">
        <f t="shared" si="1"/>
        <v>1876</v>
      </c>
      <c r="M17" s="82">
        <f t="shared" si="1"/>
        <v>4874</v>
      </c>
      <c r="N17" s="82">
        <f t="shared" si="1"/>
        <v>4874</v>
      </c>
      <c r="O17" s="83">
        <f t="shared" si="1"/>
        <v>0</v>
      </c>
      <c r="P17" s="84">
        <f t="shared" si="1"/>
        <v>0</v>
      </c>
      <c r="Q17" s="85">
        <f t="shared" si="1"/>
        <v>169</v>
      </c>
      <c r="R17" s="1"/>
      <c r="S17" s="1"/>
      <c r="T17" s="1"/>
      <c r="U17" s="1"/>
      <c r="V17" s="1"/>
      <c r="W17" s="1"/>
      <c r="X17" s="1"/>
      <c r="Y17" s="1"/>
      <c r="Z17" s="1"/>
    </row>
    <row r="18">
      <c r="A18" s="86" t="s">
        <v>9</v>
      </c>
      <c r="B18" s="87"/>
      <c r="C18" s="88" t="s">
        <v>9</v>
      </c>
      <c r="D18" s="89">
        <f t="shared" ref="D18:Q18" si="2">D12+D15</f>
        <v>120</v>
      </c>
      <c r="E18" s="58">
        <f t="shared" si="2"/>
        <v>0</v>
      </c>
      <c r="F18" s="58">
        <f t="shared" si="2"/>
        <v>0</v>
      </c>
      <c r="G18" s="58">
        <f t="shared" si="2"/>
        <v>0</v>
      </c>
      <c r="H18" s="58">
        <f t="shared" si="2"/>
        <v>0</v>
      </c>
      <c r="I18" s="58">
        <f t="shared" si="2"/>
        <v>0</v>
      </c>
      <c r="J18" s="58">
        <f t="shared" si="2"/>
        <v>0</v>
      </c>
      <c r="K18" s="58">
        <f t="shared" si="2"/>
        <v>0</v>
      </c>
      <c r="L18" s="58">
        <f t="shared" si="2"/>
        <v>0</v>
      </c>
      <c r="M18" s="58">
        <f t="shared" si="2"/>
        <v>0</v>
      </c>
      <c r="N18" s="58">
        <f t="shared" si="2"/>
        <v>487</v>
      </c>
      <c r="O18" s="59">
        <f t="shared" si="2"/>
        <v>0</v>
      </c>
      <c r="P18" s="60">
        <f t="shared" si="2"/>
        <v>0</v>
      </c>
      <c r="Q18" s="90">
        <f t="shared" si="2"/>
        <v>0</v>
      </c>
      <c r="R18" s="1"/>
      <c r="S18" s="1"/>
      <c r="T18" s="1"/>
      <c r="U18" s="1"/>
      <c r="V18" s="1"/>
      <c r="W18" s="1"/>
      <c r="X18" s="1"/>
      <c r="Y18" s="1"/>
      <c r="Z18" s="1"/>
    </row>
    <row r="19">
      <c r="A19" s="91" t="s">
        <v>9</v>
      </c>
      <c r="B19" s="92"/>
      <c r="C19" s="93" t="s">
        <v>9</v>
      </c>
      <c r="D19" s="94">
        <v>0.0</v>
      </c>
      <c r="E19" s="95">
        <f t="shared" ref="E19:Q19" si="3">E13+E16</f>
        <v>0</v>
      </c>
      <c r="F19" s="95">
        <f t="shared" si="3"/>
        <v>0</v>
      </c>
      <c r="G19" s="95">
        <f t="shared" si="3"/>
        <v>0</v>
      </c>
      <c r="H19" s="95">
        <f t="shared" si="3"/>
        <v>0</v>
      </c>
      <c r="I19" s="95">
        <f t="shared" si="3"/>
        <v>0</v>
      </c>
      <c r="J19" s="95">
        <f t="shared" si="3"/>
        <v>0</v>
      </c>
      <c r="K19" s="95">
        <f t="shared" si="3"/>
        <v>0</v>
      </c>
      <c r="L19" s="95">
        <f t="shared" si="3"/>
        <v>750</v>
      </c>
      <c r="M19" s="95">
        <f t="shared" si="3"/>
        <v>0</v>
      </c>
      <c r="N19" s="95">
        <f t="shared" si="3"/>
        <v>4387</v>
      </c>
      <c r="O19" s="96">
        <f t="shared" si="3"/>
        <v>4387</v>
      </c>
      <c r="P19" s="97">
        <f t="shared" si="3"/>
        <v>0</v>
      </c>
      <c r="Q19" s="98">
        <f t="shared" si="3"/>
        <v>7669</v>
      </c>
      <c r="R19" s="1"/>
      <c r="S19" s="1"/>
      <c r="T19" s="1"/>
      <c r="U19" s="1"/>
      <c r="V19" s="1"/>
      <c r="W19" s="1"/>
      <c r="X19" s="1"/>
      <c r="Y19" s="1"/>
      <c r="Z19" s="1"/>
    </row>
    <row r="20" ht="15.0" hidden="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2" t="s">
        <v>52</v>
      </c>
      <c r="L22" s="1"/>
      <c r="M22" s="1"/>
      <c r="N22" s="1"/>
      <c r="O22" s="1"/>
      <c r="P22" s="1"/>
      <c r="Q22" s="99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2">
    <mergeCell ref="A1:Z1"/>
    <mergeCell ref="A3:G3"/>
    <mergeCell ref="H3:Q3"/>
    <mergeCell ref="A4:O4"/>
    <mergeCell ref="A5:O5"/>
    <mergeCell ref="A6:O6"/>
    <mergeCell ref="A7:B7"/>
    <mergeCell ref="F9:G9"/>
    <mergeCell ref="H9:I9"/>
    <mergeCell ref="C10:E10"/>
    <mergeCell ref="F10:G10"/>
    <mergeCell ref="H10:I10"/>
    <mergeCell ref="A17:B17"/>
    <mergeCell ref="A18:B18"/>
    <mergeCell ref="A19:B19"/>
    <mergeCell ref="C7:O7"/>
    <mergeCell ref="P7:Q7"/>
    <mergeCell ref="C8:D8"/>
    <mergeCell ref="F8:G8"/>
    <mergeCell ref="H8:I8"/>
    <mergeCell ref="J8:K8"/>
    <mergeCell ref="C9:E9"/>
  </mergeCells>
  <hyperlinks>
    <hyperlink r:id="rId1" ref="K22"/>
  </hyperlinks>
  <printOptions/>
  <pageMargins bottom="0.545244094488189" footer="0.0" header="0.0" left="0.295275590551181" right="0.295275590551181" top="0.295275590551181"/>
  <pageSetup paperSize="9" orientation="landscape"/>
  <headerFooter>
    <oddFooter>&amp;CPagina &amp;P din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